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Lucky Coin, Inc\"/>
    </mc:Choice>
  </mc:AlternateContent>
  <workbookProtection workbookAlgorithmName="SHA-512" workbookHashValue="u8ZOG8ssRdfl+rHaNmrNiva3pFWTqMNNex8WCcVCxDVAoZnTn74KtYfygcuzckOVOt8sKsMu2c9Uv9cHYvdJ/Q==" workbookSaltValue="bpyvDisDXGyOV+ZMq1cm1w==" workbookSpinCount="100000" lockStructure="1"/>
  <bookViews>
    <workbookView xWindow="0" yWindow="0" windowWidth="16815" windowHeight="7530"/>
  </bookViews>
  <sheets>
    <sheet name="Sheet1" sheetId="1" r:id="rId1"/>
  </sheets>
  <definedNames>
    <definedName name="_xlnm.Print_Area" localSheetId="0">Sheet1!$B$2:$G$31</definedName>
  </definedNames>
  <calcPr calcId="162913"/>
</workbook>
</file>

<file path=xl/calcChain.xml><?xml version="1.0" encoding="utf-8"?>
<calcChain xmlns="http://schemas.openxmlformats.org/spreadsheetml/2006/main">
  <c r="E24" i="1" l="1"/>
  <c r="E13" i="1"/>
  <c r="E14" i="1" s="1"/>
  <c r="E15" i="1" s="1"/>
  <c r="E26" i="1" l="1"/>
  <c r="D28" i="1" s="1"/>
  <c r="E28" i="1" s="1"/>
</calcChain>
</file>

<file path=xl/sharedStrings.xml><?xml version="1.0" encoding="utf-8"?>
<sst xmlns="http://schemas.openxmlformats.org/spreadsheetml/2006/main" count="57" uniqueCount="50">
  <si>
    <t>LINE</t>
  </si>
  <si>
    <t>GROSS COAM COMPARED TO TOTAL GROSS RETAIL</t>
  </si>
  <si>
    <t>AMOUNT</t>
  </si>
  <si>
    <t>DESCRIPTION</t>
  </si>
  <si>
    <t>A</t>
  </si>
  <si>
    <t>GROSS COAM RECEIPTS</t>
  </si>
  <si>
    <t>TOTAL AMOUNT OF CASH INSERTED INTO MACHINES</t>
  </si>
  <si>
    <t>B</t>
  </si>
  <si>
    <t>PRIZE REDEMPTION</t>
  </si>
  <si>
    <t>AMOUNT REDEEMED AS PRIZES</t>
  </si>
  <si>
    <t>C</t>
  </si>
  <si>
    <t>TOTAL NET COAM AMOUNT</t>
  </si>
  <si>
    <t>LINE A MINUS LINE B</t>
  </si>
  <si>
    <t>D</t>
  </si>
  <si>
    <t>E</t>
  </si>
  <si>
    <t>LINE A MINUS LINE D</t>
  </si>
  <si>
    <t>F</t>
  </si>
  <si>
    <t>G</t>
  </si>
  <si>
    <t>H</t>
  </si>
  <si>
    <t>GAS COMMISSION</t>
  </si>
  <si>
    <t>I</t>
  </si>
  <si>
    <t>PHONE CARD COMMISSION</t>
  </si>
  <si>
    <t>COMMISSION ON THE SALE OF PHONE CARDS</t>
  </si>
  <si>
    <t>J</t>
  </si>
  <si>
    <t>K</t>
  </si>
  <si>
    <t>OTHER COMMISSION</t>
  </si>
  <si>
    <t>L</t>
  </si>
  <si>
    <t>SUM OF LINE F THRU LINE L</t>
  </si>
  <si>
    <t>RESULT</t>
  </si>
  <si>
    <t>- REPLAYS ARE NOT CONSIDERED IN ANY OF THE ABOVE CALCULATIONS</t>
  </si>
  <si>
    <t>LOTTERY TICKETS</t>
  </si>
  <si>
    <t>MONEY ORDER/CHECK CASHING/ATM COMMISSION</t>
  </si>
  <si>
    <t xml:space="preserve">COMMISSION ON MONEY ORDERS, CASHIER CHECKS AND ATMS </t>
  </si>
  <si>
    <t>GAS PURCHASED ON CONSIGNMENT OR COMMISSION IS INCLUDED IN THIS SECTION</t>
  </si>
  <si>
    <t xml:space="preserve">                 TOTAL GROSS RETAIL AMOUNT NOT INCLUDING COAM RECEIPTS</t>
  </si>
  <si>
    <t>TOTAL GROSS RETAIL CALCULATION NOT INCLUDING COAM RECEIPTS</t>
  </si>
  <si>
    <t>SUM OF LINE E AND LINE M</t>
  </si>
  <si>
    <t>M</t>
  </si>
  <si>
    <t>N</t>
  </si>
  <si>
    <t xml:space="preserve">                                                                                            TOTAL GROSS RETAIL RECEIPTS</t>
  </si>
  <si>
    <t>COAM RECEIPTS (MINUS GLC AND MASTER LICENSE HOLDER SHARE)</t>
  </si>
  <si>
    <t>MINUS GLC AND MASTER LICENSE HOLDER AMOUNT (53%)</t>
  </si>
  <si>
    <t>53% OF LINE C FOR FISCAL YEAR 2016 (AS REQUIRED BY O.C.G.A. 50-27-84)</t>
  </si>
  <si>
    <t>COAM RECEIPTS (MINUS GLC AND MASTER LICENSE HOLDER SHARE) DIVIDED BY TOTAL GROSS RETAIL RECEIPTS  (LINE E DIVIDED BY LINE N)</t>
  </si>
  <si>
    <r>
      <rPr>
        <b/>
        <sz val="14"/>
        <color indexed="8"/>
        <rFont val="Calibri"/>
        <family val="2"/>
      </rPr>
      <t xml:space="preserve">Instructions: </t>
    </r>
    <r>
      <rPr>
        <sz val="14"/>
        <color indexed="8"/>
        <rFont val="Calibri"/>
        <family val="2"/>
      </rPr>
      <t xml:space="preserve"> Licensee is restricted to inputting financial data only in the orange highlighted fields.  The result of the calculation will be displayed in the yellow highlighted field.</t>
    </r>
  </si>
  <si>
    <t>50% GROSS CALCULATION WORKSHEET     O.C.G.A. 50-27-84 3(b)(1)</t>
  </si>
  <si>
    <t>INCLUDES OTHER ITEMS PURCHASED FOR COAM PRIZES THAT ARE NOT ALREADY ACCOUNTED FOR IN THE ST-3.  DOCUMENTATION REQUIRED.  MUST COMPLY WITH ALL FEDERAL AND STATE TAX LAW REPORTING REGULATIONS. (THIS DOES NOT INCLUDE EITHER LOTTERY TICKETS OR COMMISSIONS LISTED ABOVE)</t>
  </si>
  <si>
    <t>6% OF COMMISSION FROM SALE OF LOTTERY TICKETS (FOR LOTTERY RETAILERS ONLY).  6% OF VALUE OF LOTTERY TICKETS REDEEMED AS COAM PRIZES (FOR NON-LOTTERY RETAILERS).  MUST BE VERIFIABLE</t>
  </si>
  <si>
    <t>NON-COMMISSIONED STORE SALES (FOOD, BEVERAGES, GROCERIES, MERCHANDISE, TOBACCO, ALCOHOL, CLOTHES, ACCESSORIES, PRE-PAID GAS, ETC.)</t>
  </si>
  <si>
    <t>ST - 3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</si>
</sst>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44" fontId="0" fillId="0" borderId="2" xfId="0" applyNumberFormat="1" applyFont="1" applyBorder="1"/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Border="1"/>
    <xf numFmtId="0" fontId="3" fillId="0" borderId="5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vertical="center"/>
    </xf>
    <xf numFmtId="44" fontId="0" fillId="2" borderId="6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 wrapText="1"/>
    </xf>
    <xf numFmtId="44" fontId="0" fillId="0" borderId="6" xfId="0" applyNumberFormat="1" applyFont="1" applyFill="1" applyBorder="1" applyAlignment="1" applyProtection="1">
      <alignment vertical="center"/>
    </xf>
    <xf numFmtId="44" fontId="3" fillId="0" borderId="6" xfId="0" applyNumberFormat="1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44" fontId="3" fillId="0" borderId="7" xfId="0" applyNumberFormat="1" applyFont="1" applyFill="1" applyBorder="1" applyAlignment="1" applyProtection="1">
      <alignment vertical="center"/>
    </xf>
    <xf numFmtId="0" fontId="0" fillId="0" borderId="7" xfId="0" applyFont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/>
    <xf numFmtId="0" fontId="0" fillId="0" borderId="5" xfId="0" applyFont="1" applyFill="1" applyBorder="1" applyAlignment="1" applyProtection="1">
      <alignment wrapText="1"/>
    </xf>
    <xf numFmtId="0" fontId="0" fillId="0" borderId="0" xfId="0" applyFont="1" applyFill="1"/>
    <xf numFmtId="0" fontId="0" fillId="0" borderId="4" xfId="0" applyFont="1" applyFill="1" applyBorder="1"/>
    <xf numFmtId="0" fontId="0" fillId="0" borderId="0" xfId="0" applyFont="1" applyFill="1" applyBorder="1" applyAlignment="1" applyProtection="1">
      <alignment horizontal="center" vertical="center"/>
    </xf>
    <xf numFmtId="10" fontId="0" fillId="0" borderId="0" xfId="0" applyNumberFormat="1" applyFont="1" applyFill="1" applyBorder="1" applyAlignment="1" applyProtection="1">
      <alignment horizontal="center" vertical="center"/>
    </xf>
    <xf numFmtId="44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quotePrefix="1" applyFont="1" applyBorder="1"/>
    <xf numFmtId="44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8" xfId="0" applyFont="1" applyBorder="1"/>
    <xf numFmtId="0" fontId="0" fillId="0" borderId="9" xfId="0" applyFont="1" applyBorder="1" applyAlignment="1">
      <alignment horizontal="center" vertical="center"/>
    </xf>
    <xf numFmtId="0" fontId="0" fillId="0" borderId="9" xfId="0" applyFont="1" applyBorder="1"/>
    <xf numFmtId="44" fontId="0" fillId="0" borderId="9" xfId="0" applyNumberFormat="1" applyFont="1" applyBorder="1"/>
    <xf numFmtId="0" fontId="0" fillId="0" borderId="9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44" fontId="3" fillId="3" borderId="6" xfId="0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0" borderId="0" xfId="0" applyFont="1"/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vertical="center"/>
    </xf>
    <xf numFmtId="44" fontId="3" fillId="0" borderId="11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center" vertical="center"/>
    </xf>
    <xf numFmtId="9" fontId="4" fillId="0" borderId="13" xfId="0" applyNumberFormat="1" applyFont="1" applyFill="1" applyBorder="1" applyAlignment="1" applyProtection="1">
      <alignment horizontal="center" vertical="center"/>
    </xf>
    <xf numFmtId="44" fontId="4" fillId="4" borderId="13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0" fillId="0" borderId="5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101600</xdr:colOff>
      <xdr:row>3</xdr:row>
      <xdr:rowOff>25400</xdr:rowOff>
    </xdr:from>
    <xdr:to>
      <xdr:col>6</xdr:col>
      <xdr:colOff>701675</xdr:colOff>
      <xdr:row>6</xdr:row>
      <xdr:rowOff>215900</xdr:rowOff>
    </xdr:to>
    <xdr:pic>
      <xdr:nvPicPr>
        <xdr:cNvPr id="2" name="Picture 1" descr="G:\COAM DIVISION - Logos\COAM 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8100" y="165100"/>
          <a:ext cx="60007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127000</xdr:colOff>
      <xdr:row>3</xdr:row>
      <xdr:rowOff>25400</xdr:rowOff>
    </xdr:from>
    <xdr:to>
      <xdr:col>1</xdr:col>
      <xdr:colOff>727075</xdr:colOff>
      <xdr:row>6</xdr:row>
      <xdr:rowOff>215900</xdr:rowOff>
    </xdr:to>
    <xdr:pic>
      <xdr:nvPicPr>
        <xdr:cNvPr id="3" name="Picture 2" descr="G:\COAM DIVISION - Logos\COAM 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65100"/>
          <a:ext cx="6000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showGridLines="0" tabSelected="1" zoomScale="75" zoomScaleNormal="75" workbookViewId="0">
      <selection activeCell="F14" sqref="F14"/>
    </sheetView>
  </sheetViews>
  <sheetFormatPr defaultColWidth="9.125" defaultRowHeight="15" x14ac:dyDescent="0.25"/>
  <cols>
    <col min="1" max="1" width="2.125" style="1" customWidth="1"/>
    <col min="2" max="2" width="12.5" style="1" customWidth="1"/>
    <col min="3" max="3" width="9.125" style="2"/>
    <col min="4" max="4" width="62.625" style="1" bestFit="1" customWidth="1"/>
    <col min="5" max="5" width="24.625" style="3" customWidth="1"/>
    <col min="6" max="6" width="135.5" style="4" customWidth="1"/>
    <col min="7" max="7" width="12.5" style="5" customWidth="1"/>
    <col min="8" max="8" width="80.625" style="1" customWidth="1"/>
    <col min="9" max="16384" width="9.125" style="1"/>
  </cols>
  <sheetData>
    <row r="1" spans="2:7" ht="6" customHeight="1" thickBot="1" x14ac:dyDescent="0.3"/>
    <row r="2" spans="2:7" s="57" customFormat="1" ht="5.25" customHeight="1" thickTop="1" x14ac:dyDescent="0.4">
      <c r="B2" s="71"/>
      <c r="C2" s="62"/>
      <c r="D2" s="62"/>
      <c r="E2" s="62"/>
      <c r="F2" s="62"/>
      <c r="G2" s="73"/>
    </row>
    <row r="3" spans="2:7" s="57" customFormat="1" ht="15" hidden="1" customHeight="1" x14ac:dyDescent="0.4">
      <c r="B3" s="72"/>
      <c r="C3" s="63"/>
      <c r="D3" s="63"/>
      <c r="E3" s="63"/>
      <c r="F3" s="63"/>
      <c r="G3" s="74"/>
    </row>
    <row r="4" spans="2:7" s="57" customFormat="1" ht="4.5" customHeight="1" x14ac:dyDescent="0.4">
      <c r="B4" s="72"/>
      <c r="C4" s="69" t="s">
        <v>45</v>
      </c>
      <c r="D4" s="70"/>
      <c r="E4" s="70"/>
      <c r="F4" s="70"/>
      <c r="G4" s="74"/>
    </row>
    <row r="5" spans="2:7" s="57" customFormat="1" ht="15.75" customHeight="1" x14ac:dyDescent="0.4">
      <c r="B5" s="72"/>
      <c r="C5" s="70"/>
      <c r="D5" s="70"/>
      <c r="E5" s="70"/>
      <c r="F5" s="70"/>
      <c r="G5" s="74"/>
    </row>
    <row r="6" spans="2:7" ht="12" hidden="1" customHeight="1" thickTop="1" x14ac:dyDescent="0.5">
      <c r="B6" s="72"/>
      <c r="C6" s="61"/>
      <c r="D6" s="61"/>
      <c r="E6" s="61"/>
      <c r="F6" s="61"/>
      <c r="G6" s="74"/>
    </row>
    <row r="7" spans="2:7" ht="26.25" customHeight="1" thickBot="1" x14ac:dyDescent="0.3">
      <c r="B7" s="72"/>
      <c r="C7" s="68" t="s">
        <v>44</v>
      </c>
      <c r="D7" s="68"/>
      <c r="E7" s="68"/>
      <c r="F7" s="68"/>
      <c r="G7" s="74"/>
    </row>
    <row r="8" spans="2:7" ht="12" hidden="1" customHeight="1" thickBot="1" x14ac:dyDescent="0.55000000000000004">
      <c r="B8" s="54"/>
      <c r="C8" s="55"/>
      <c r="D8" s="55"/>
      <c r="E8" s="55"/>
      <c r="F8" s="55"/>
      <c r="G8" s="56"/>
    </row>
    <row r="9" spans="2:7" ht="6.75" customHeight="1" thickTop="1" x14ac:dyDescent="0.25">
      <c r="B9" s="6"/>
      <c r="C9" s="7"/>
      <c r="D9" s="8"/>
      <c r="E9" s="9"/>
      <c r="F9" s="10"/>
      <c r="G9" s="11"/>
    </row>
    <row r="10" spans="2:7" ht="18" customHeight="1" x14ac:dyDescent="0.25">
      <c r="B10" s="12"/>
      <c r="C10" s="51" t="s">
        <v>0</v>
      </c>
      <c r="D10" s="51" t="s">
        <v>1</v>
      </c>
      <c r="E10" s="52" t="s">
        <v>2</v>
      </c>
      <c r="F10" s="51" t="s">
        <v>3</v>
      </c>
      <c r="G10" s="13"/>
    </row>
    <row r="11" spans="2:7" ht="36" customHeight="1" x14ac:dyDescent="0.25">
      <c r="B11" s="12"/>
      <c r="C11" s="14" t="s">
        <v>4</v>
      </c>
      <c r="D11" s="15" t="s">
        <v>5</v>
      </c>
      <c r="E11" s="16">
        <v>0</v>
      </c>
      <c r="F11" s="17" t="s">
        <v>6</v>
      </c>
      <c r="G11" s="18"/>
    </row>
    <row r="12" spans="2:7" ht="36" customHeight="1" x14ac:dyDescent="0.25">
      <c r="B12" s="12"/>
      <c r="C12" s="14" t="s">
        <v>7</v>
      </c>
      <c r="D12" s="15" t="s">
        <v>8</v>
      </c>
      <c r="E12" s="16">
        <v>0</v>
      </c>
      <c r="F12" s="17" t="s">
        <v>9</v>
      </c>
      <c r="G12" s="18"/>
    </row>
    <row r="13" spans="2:7" ht="36" customHeight="1" x14ac:dyDescent="0.25">
      <c r="B13" s="12"/>
      <c r="C13" s="14" t="s">
        <v>10</v>
      </c>
      <c r="D13" s="15" t="s">
        <v>11</v>
      </c>
      <c r="E13" s="19">
        <f>+E11-E12</f>
        <v>0</v>
      </c>
      <c r="F13" s="17" t="s">
        <v>12</v>
      </c>
      <c r="G13" s="18"/>
    </row>
    <row r="14" spans="2:7" ht="36" customHeight="1" x14ac:dyDescent="0.25">
      <c r="B14" s="12"/>
      <c r="C14" s="14" t="s">
        <v>13</v>
      </c>
      <c r="D14" s="15" t="s">
        <v>41</v>
      </c>
      <c r="E14" s="19">
        <f>+E13*0.53</f>
        <v>0</v>
      </c>
      <c r="F14" s="17" t="s">
        <v>42</v>
      </c>
      <c r="G14" s="18"/>
    </row>
    <row r="15" spans="2:7" ht="36" customHeight="1" x14ac:dyDescent="0.25">
      <c r="B15" s="12"/>
      <c r="C15" s="14" t="s">
        <v>14</v>
      </c>
      <c r="D15" s="15" t="s">
        <v>40</v>
      </c>
      <c r="E15" s="20">
        <f>+E11-E14</f>
        <v>0</v>
      </c>
      <c r="F15" s="17" t="s">
        <v>15</v>
      </c>
      <c r="G15" s="18"/>
    </row>
    <row r="16" spans="2:7" ht="18" customHeight="1" x14ac:dyDescent="0.25">
      <c r="B16" s="12"/>
      <c r="C16" s="21" t="s">
        <v>0</v>
      </c>
      <c r="D16" s="22" t="s">
        <v>35</v>
      </c>
      <c r="E16" s="22" t="s">
        <v>2</v>
      </c>
      <c r="F16" s="22" t="s">
        <v>3</v>
      </c>
      <c r="G16" s="23"/>
    </row>
    <row r="17" spans="2:8" ht="36" customHeight="1" x14ac:dyDescent="0.25">
      <c r="B17" s="12"/>
      <c r="C17" s="24" t="s">
        <v>16</v>
      </c>
      <c r="D17" s="15" t="s">
        <v>49</v>
      </c>
      <c r="E17" s="16">
        <v>0</v>
      </c>
      <c r="F17" s="17" t="s">
        <v>48</v>
      </c>
      <c r="G17" s="18"/>
      <c r="H17" s="4"/>
    </row>
    <row r="18" spans="2:8" ht="36" customHeight="1" x14ac:dyDescent="0.25">
      <c r="B18" s="12"/>
      <c r="C18" s="14" t="s">
        <v>17</v>
      </c>
      <c r="D18" s="15" t="s">
        <v>30</v>
      </c>
      <c r="E18" s="16">
        <v>0</v>
      </c>
      <c r="F18" s="17" t="s">
        <v>47</v>
      </c>
      <c r="G18" s="18"/>
    </row>
    <row r="19" spans="2:8" ht="36" customHeight="1" x14ac:dyDescent="0.25">
      <c r="B19" s="12"/>
      <c r="C19" s="14" t="s">
        <v>18</v>
      </c>
      <c r="D19" s="15" t="s">
        <v>19</v>
      </c>
      <c r="E19" s="16">
        <v>0</v>
      </c>
      <c r="F19" s="17" t="s">
        <v>33</v>
      </c>
      <c r="G19" s="18"/>
    </row>
    <row r="20" spans="2:8" ht="36" customHeight="1" x14ac:dyDescent="0.25">
      <c r="B20" s="12"/>
      <c r="C20" s="14" t="s">
        <v>20</v>
      </c>
      <c r="D20" s="15" t="s">
        <v>21</v>
      </c>
      <c r="E20" s="16">
        <v>0</v>
      </c>
      <c r="F20" s="17" t="s">
        <v>22</v>
      </c>
      <c r="G20" s="18"/>
    </row>
    <row r="21" spans="2:8" ht="36" customHeight="1" x14ac:dyDescent="0.25">
      <c r="B21" s="12"/>
      <c r="C21" s="14" t="s">
        <v>23</v>
      </c>
      <c r="D21" s="15" t="s">
        <v>31</v>
      </c>
      <c r="E21" s="16">
        <v>0</v>
      </c>
      <c r="F21" s="17" t="s">
        <v>32</v>
      </c>
      <c r="G21" s="18"/>
    </row>
    <row r="22" spans="2:8" ht="36" customHeight="1" x14ac:dyDescent="0.25">
      <c r="B22" s="12"/>
      <c r="C22" s="14" t="s">
        <v>24</v>
      </c>
      <c r="D22" s="15" t="s">
        <v>25</v>
      </c>
      <c r="E22" s="16">
        <v>0</v>
      </c>
      <c r="F22" s="17"/>
      <c r="G22" s="18"/>
    </row>
    <row r="23" spans="2:8" ht="36" customHeight="1" x14ac:dyDescent="0.25">
      <c r="B23" s="12"/>
      <c r="C23" s="14" t="s">
        <v>26</v>
      </c>
      <c r="D23" s="15" t="s">
        <v>8</v>
      </c>
      <c r="E23" s="16">
        <v>0</v>
      </c>
      <c r="F23" s="17" t="s">
        <v>46</v>
      </c>
      <c r="G23" s="18"/>
    </row>
    <row r="24" spans="2:8" ht="36" customHeight="1" x14ac:dyDescent="0.25">
      <c r="B24" s="12"/>
      <c r="C24" s="50" t="s">
        <v>37</v>
      </c>
      <c r="D24" s="53" t="s">
        <v>34</v>
      </c>
      <c r="E24" s="26">
        <f>SUM(E17:E23)</f>
        <v>0</v>
      </c>
      <c r="F24" s="27" t="s">
        <v>27</v>
      </c>
      <c r="G24" s="18"/>
    </row>
    <row r="25" spans="2:8" ht="18" customHeight="1" x14ac:dyDescent="0.25">
      <c r="B25" s="12"/>
      <c r="C25" s="49" t="s">
        <v>0</v>
      </c>
      <c r="D25" s="22"/>
      <c r="E25" s="22" t="s">
        <v>2</v>
      </c>
      <c r="F25" s="22" t="s">
        <v>3</v>
      </c>
      <c r="G25" s="23"/>
    </row>
    <row r="26" spans="2:8" ht="36" customHeight="1" x14ac:dyDescent="0.25">
      <c r="B26" s="12"/>
      <c r="C26" s="50" t="s">
        <v>38</v>
      </c>
      <c r="D26" s="58" t="s">
        <v>39</v>
      </c>
      <c r="E26" s="60">
        <f>+E24+E15</f>
        <v>0</v>
      </c>
      <c r="F26" s="27" t="s">
        <v>36</v>
      </c>
      <c r="G26" s="18"/>
    </row>
    <row r="27" spans="2:8" ht="32.25" customHeight="1" x14ac:dyDescent="0.25">
      <c r="B27" s="12"/>
      <c r="C27" s="25"/>
      <c r="D27" s="64" t="s">
        <v>43</v>
      </c>
      <c r="E27" s="65" t="s">
        <v>28</v>
      </c>
      <c r="F27" s="59"/>
      <c r="G27" s="28"/>
      <c r="H27" s="29"/>
    </row>
    <row r="28" spans="2:8" ht="36" customHeight="1" x14ac:dyDescent="0.25">
      <c r="B28" s="12"/>
      <c r="C28" s="25"/>
      <c r="D28" s="66" t="e">
        <f>E15/E26</f>
        <v>#DIV/0!</v>
      </c>
      <c r="E28" s="67" t="str">
        <f>IF(E24=0,"",IF(D28&lt;=0.5,"COMPLIANT","NOT COMPLIANT"))</f>
        <v/>
      </c>
      <c r="F28" s="37"/>
      <c r="G28" s="30"/>
    </row>
    <row r="29" spans="2:8" s="31" customFormat="1" ht="5.25" customHeight="1" x14ac:dyDescent="0.25">
      <c r="B29" s="32"/>
      <c r="C29" s="33"/>
      <c r="D29" s="34"/>
      <c r="E29" s="35"/>
      <c r="F29" s="36"/>
      <c r="G29" s="30"/>
    </row>
    <row r="30" spans="2:8" ht="11.25" customHeight="1" x14ac:dyDescent="0.25">
      <c r="B30" s="12"/>
      <c r="C30" s="38"/>
      <c r="D30" s="39" t="s">
        <v>29</v>
      </c>
      <c r="E30" s="40"/>
      <c r="F30" s="41"/>
      <c r="G30" s="42"/>
    </row>
    <row r="31" spans="2:8" ht="6.75" customHeight="1" thickBot="1" x14ac:dyDescent="0.3">
      <c r="B31" s="43"/>
      <c r="C31" s="44"/>
      <c r="D31" s="45"/>
      <c r="E31" s="46"/>
      <c r="F31" s="47"/>
      <c r="G31" s="48"/>
    </row>
    <row r="32" spans="2:8" ht="15.75" thickTop="1" x14ac:dyDescent="0.25"/>
  </sheetData>
  <sheetProtection algorithmName="SHA-512" hashValue="LOX3jIdW2PumCD11+ZTWgnPXvK83aCUjerlqjTPbK9rPYqJdvUzDndi68ixi71Q4k1dld3f6E8cWijHw7amv2g==" saltValue="HNN51bUt7Mwf3fvnRw8yCQ==" spinCount="100000" sheet="1" objects="1" scenarios="1"/>
  <mergeCells count="4">
    <mergeCell ref="C7:F7"/>
    <mergeCell ref="C4:F5"/>
    <mergeCell ref="B2:B7"/>
    <mergeCell ref="G2:G7"/>
  </mergeCells>
  <pageMargins left="0.45" right="0.45" top="0.5" bottom="0.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mparham</dc:creator>
  <cp:lastModifiedBy>Chris</cp:lastModifiedBy>
  <cp:lastPrinted>2016-01-11T22:19:35Z</cp:lastPrinted>
  <dcterms:created xsi:type="dcterms:W3CDTF">2015-12-01T03:01:14Z</dcterms:created>
  <dcterms:modified xsi:type="dcterms:W3CDTF">2016-09-02T16:49:32Z</dcterms:modified>
</cp:coreProperties>
</file>